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2740" tabRatio="916" activeTab="0"/>
  </bookViews>
  <sheets>
    <sheet name="Teachers MGP" sheetId="1" r:id="rId1"/>
    <sheet name="Schoolwide MGP" sheetId="2" r:id="rId2"/>
    <sheet name="No Hawaii Growth Model" sheetId="3" r:id="rId3"/>
    <sheet name="Look Up" sheetId="4" r:id="rId4"/>
  </sheets>
  <definedNames/>
  <calcPr fullCalcOnLoad="1"/>
</workbook>
</file>

<file path=xl/comments1.xml><?xml version="1.0" encoding="utf-8"?>
<comments xmlns="http://schemas.openxmlformats.org/spreadsheetml/2006/main">
  <authors>
    <author>Gisele Wong</author>
  </authors>
  <commentList>
    <comment ref="D17" authorId="0">
      <text>
        <r>
          <rPr>
            <sz val="9"/>
            <rFont val="Verdana"/>
            <family val="0"/>
          </rPr>
          <t>Use Individual Median Growth Percentile here.  The simulator will calculate a rating.</t>
        </r>
      </text>
    </comment>
  </commentList>
</comments>
</file>

<file path=xl/comments2.xml><?xml version="1.0" encoding="utf-8"?>
<comments xmlns="http://schemas.openxmlformats.org/spreadsheetml/2006/main">
  <authors>
    <author>Gisele Wong</author>
  </authors>
  <commentList>
    <comment ref="D17" authorId="0">
      <text>
        <r>
          <rPr>
            <sz val="9"/>
            <rFont val="Verdana"/>
            <family val="0"/>
          </rPr>
          <t xml:space="preserve">Use Schoolwide MGP SCORE here.  The simulator will then generate a rating. 
</t>
        </r>
      </text>
    </comment>
  </commentList>
</comments>
</file>

<file path=xl/sharedStrings.xml><?xml version="1.0" encoding="utf-8"?>
<sst xmlns="http://schemas.openxmlformats.org/spreadsheetml/2006/main" count="106" uniqueCount="58">
  <si>
    <t>Observation/Working Portfolio</t>
  </si>
  <si>
    <t>Core Professionalism</t>
  </si>
  <si>
    <t>SLO/SSIO</t>
  </si>
  <si>
    <t>Teacher MGP</t>
  </si>
  <si>
    <t>MEASURES</t>
  </si>
  <si>
    <t xml:space="preserve">Teacher Practice </t>
  </si>
  <si>
    <t xml:space="preserve">Student Growth &amp; Learning </t>
  </si>
  <si>
    <t>Score</t>
  </si>
  <si>
    <t>Overall</t>
  </si>
  <si>
    <t>Schoolwide MGP</t>
  </si>
  <si>
    <t>Combination</t>
  </si>
  <si>
    <t>Final Score</t>
  </si>
  <si>
    <t>Combination</t>
  </si>
  <si>
    <t>Teacher Practice Score</t>
  </si>
  <si>
    <t>2B/Component 1</t>
  </si>
  <si>
    <t>3B/Component 3</t>
  </si>
  <si>
    <t>3C/Component 4</t>
  </si>
  <si>
    <t>3D/Component 5</t>
  </si>
  <si>
    <t>2D/Component 2</t>
  </si>
  <si>
    <t>Student Growth and Learning Score</t>
  </si>
  <si>
    <t>Unsatisfactory</t>
  </si>
  <si>
    <t>Unsatisfactory</t>
  </si>
  <si>
    <t>Marginal</t>
  </si>
  <si>
    <t>Effective</t>
  </si>
  <si>
    <t>Highly Effective</t>
  </si>
  <si>
    <t>Weighting</t>
  </si>
  <si>
    <t>Highly Effective</t>
  </si>
  <si>
    <t>Unsatisfactory</t>
  </si>
  <si>
    <t>Marginal</t>
  </si>
  <si>
    <t>Observation/
Working Portfolio</t>
  </si>
  <si>
    <t>Measures</t>
  </si>
  <si>
    <t>Results</t>
  </si>
  <si>
    <t>Cycle 1</t>
  </si>
  <si>
    <t>Cycle 2</t>
  </si>
  <si>
    <t xml:space="preserve">Teacher Practice </t>
  </si>
  <si>
    <t>Student Growth &amp; Learning Score</t>
  </si>
  <si>
    <t>Comments/Notes</t>
  </si>
  <si>
    <t>Teacher Name:</t>
  </si>
  <si>
    <t xml:space="preserve">Teacher Name: </t>
  </si>
  <si>
    <t>RESULTS</t>
  </si>
  <si>
    <t>Unsatisfactory / Marginal</t>
  </si>
  <si>
    <t>Unsatisfactory / Unsatisfactory</t>
  </si>
  <si>
    <t>Unsatisfactory / Effective</t>
  </si>
  <si>
    <t>Unsatisfactory / Highly Effective</t>
  </si>
  <si>
    <t>Marginal / Unsatisfactory</t>
  </si>
  <si>
    <t>Marginal / Marginal</t>
  </si>
  <si>
    <t>Marginal / Effective</t>
  </si>
  <si>
    <t>Marginal / Highly Effective</t>
  </si>
  <si>
    <t>Effective / Unsatisfactory</t>
  </si>
  <si>
    <t>Effective / Marginal</t>
  </si>
  <si>
    <t>Effective / Effective</t>
  </si>
  <si>
    <t>Effective / Highly Effective</t>
  </si>
  <si>
    <t>Highly Effective / Unsatisfactory</t>
  </si>
  <si>
    <t>Highly Effective / Marginal</t>
  </si>
  <si>
    <t>Highly Effective / Effective</t>
  </si>
  <si>
    <t>Highly Effective / Highly Effective</t>
  </si>
  <si>
    <t xml:space="preserve"> Name:</t>
  </si>
  <si>
    <t xml:space="preserve">Comments/Notes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</si>
</sst>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Verdana"/>
      <family val="0"/>
    </font>
    <font>
      <b/>
      <u val="single"/>
      <sz val="14"/>
      <name val="Verdana"/>
      <family val="0"/>
    </font>
    <font>
      <b/>
      <sz val="14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sz val="9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23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0" tint="-0.4999699890613556"/>
      <name val="Verdana"/>
      <family val="0"/>
    </font>
    <font>
      <b/>
      <sz val="8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1" fillId="33" borderId="10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right" vertical="center"/>
      <protection locked="0"/>
    </xf>
    <xf numFmtId="0" fontId="10" fillId="0" borderId="17" xfId="0" applyFont="1" applyBorder="1" applyAlignment="1" applyProtection="1">
      <alignment horizontal="right" vertical="center"/>
      <protection locked="0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35" borderId="19" xfId="0" applyFont="1" applyFill="1" applyBorder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36" borderId="26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37" borderId="19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8" fillId="37" borderId="19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 shrinkToFit="1"/>
    </xf>
    <xf numFmtId="0" fontId="7" fillId="34" borderId="27" xfId="0" applyFont="1" applyFill="1" applyBorder="1" applyAlignment="1" applyProtection="1">
      <alignment horizontal="center" vertical="center"/>
      <protection locked="0"/>
    </xf>
    <xf numFmtId="0" fontId="7" fillId="34" borderId="28" xfId="0" applyFont="1" applyFill="1" applyBorder="1" applyAlignment="1" applyProtection="1">
      <alignment horizontal="center" vertical="center"/>
      <protection locked="0"/>
    </xf>
    <xf numFmtId="0" fontId="7" fillId="34" borderId="26" xfId="0" applyFont="1" applyFill="1" applyBorder="1" applyAlignment="1" applyProtection="1">
      <alignment horizontal="center" vertical="center"/>
      <protection locked="0"/>
    </xf>
    <xf numFmtId="0" fontId="9" fillId="35" borderId="29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left" vertical="center"/>
    </xf>
    <xf numFmtId="0" fontId="7" fillId="34" borderId="3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 indent="1"/>
    </xf>
    <xf numFmtId="0" fontId="7" fillId="0" borderId="0" xfId="0" applyFont="1" applyAlignment="1">
      <alignment vertical="center" textRotation="90"/>
    </xf>
    <xf numFmtId="0" fontId="10" fillId="0" borderId="0" xfId="0" applyFont="1" applyAlignment="1">
      <alignment horizontal="right" vertical="center"/>
    </xf>
    <xf numFmtId="0" fontId="9" fillId="33" borderId="10" xfId="0" applyFont="1" applyFill="1" applyBorder="1" applyAlignment="1">
      <alignment horizontal="left" vertical="center" shrinkToFi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right" vertical="center" indent="1"/>
    </xf>
    <xf numFmtId="9" fontId="9" fillId="0" borderId="0" xfId="0" applyNumberFormat="1" applyFont="1" applyAlignment="1">
      <alignment horizontal="center" vertical="center"/>
    </xf>
    <xf numFmtId="0" fontId="9" fillId="37" borderId="33" xfId="0" applyFont="1" applyFill="1" applyBorder="1" applyAlignment="1">
      <alignment horizontal="center" vertical="center"/>
    </xf>
    <xf numFmtId="0" fontId="9" fillId="37" borderId="34" xfId="0" applyFont="1" applyFill="1" applyBorder="1" applyAlignment="1">
      <alignment horizontal="center" vertical="center"/>
    </xf>
    <xf numFmtId="0" fontId="9" fillId="37" borderId="3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9" fillId="37" borderId="36" xfId="0" applyFont="1" applyFill="1" applyBorder="1" applyAlignment="1">
      <alignment horizontal="center" vertical="center"/>
    </xf>
    <xf numFmtId="0" fontId="9" fillId="37" borderId="37" xfId="0" applyFont="1" applyFill="1" applyBorder="1" applyAlignment="1">
      <alignment horizontal="center" vertical="center"/>
    </xf>
    <xf numFmtId="0" fontId="9" fillId="37" borderId="38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40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right" vertical="center"/>
    </xf>
    <xf numFmtId="9" fontId="9" fillId="0" borderId="28" xfId="0" applyNumberFormat="1" applyFont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9" fillId="37" borderId="41" xfId="0" applyFont="1" applyFill="1" applyBorder="1" applyAlignment="1">
      <alignment horizontal="center" vertical="center"/>
    </xf>
    <xf numFmtId="0" fontId="9" fillId="37" borderId="42" xfId="0" applyFont="1" applyFill="1" applyBorder="1" applyAlignment="1">
      <alignment horizontal="center" vertical="center"/>
    </xf>
    <xf numFmtId="0" fontId="9" fillId="37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left" vertical="center"/>
    </xf>
    <xf numFmtId="0" fontId="9" fillId="33" borderId="45" xfId="0" applyFont="1" applyFill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35" borderId="41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center" vertical="center"/>
    </xf>
    <xf numFmtId="0" fontId="9" fillId="35" borderId="42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left" vertical="center"/>
    </xf>
    <xf numFmtId="0" fontId="9" fillId="33" borderId="47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2">
    <dxf>
      <font>
        <color rgb="FF9C0006"/>
      </font>
      <fill>
        <patternFill patternType="solid">
          <fgColor indexed="65"/>
          <bgColor rgb="FFFFF4A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9" tint="0.39998000860214233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5"/>
          <bgColor rgb="FF00FF00"/>
        </patternFill>
      </fill>
    </dxf>
    <dxf>
      <font>
        <color rgb="FF006100"/>
      </font>
      <fill>
        <patternFill patternType="solid">
          <fgColor indexed="65"/>
          <bgColor rgb="FFFDFFB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solid">
          <fgColor indexed="65"/>
          <bgColor theme="4" tint="0.39998000860214233"/>
        </patternFill>
      </fill>
    </dxf>
    <dxf>
      <font>
        <color auto="1"/>
      </font>
      <fill>
        <patternFill patternType="solid">
          <fgColor indexed="65"/>
          <bgColor rgb="FFF5FF76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5"/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9" tint="0.39998000860214233"/>
        </patternFill>
      </fill>
    </dxf>
    <dxf>
      <font>
        <color rgb="FF9C0006"/>
      </font>
      <fill>
        <patternFill patternType="solid">
          <fgColor indexed="65"/>
          <bgColor theme="7" tint="0.39998000860214233"/>
        </patternFill>
      </fill>
    </dxf>
    <dxf>
      <font>
        <color rgb="FF9C6500"/>
      </font>
      <fill>
        <patternFill patternType="solid">
          <fgColor indexed="65"/>
          <bgColor rgb="FFFBFFAD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solid">
          <fgColor indexed="65"/>
          <bgColor theme="4" tint="0.39998000860214233"/>
        </patternFill>
      </fill>
    </dxf>
    <dxf>
      <font>
        <color auto="1"/>
      </font>
      <fill>
        <patternFill patternType="solid">
          <fgColor indexed="65"/>
          <bgColor rgb="FFF5FF76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5"/>
          <bgColor rgb="FF00FF00"/>
        </patternFill>
      </fill>
    </dxf>
    <dxf>
      <font>
        <color rgb="FF9C0006"/>
      </font>
      <fill>
        <patternFill patternType="solid">
          <fgColor indexed="65"/>
          <bgColor theme="7" tint="0.39998000860214233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9" tint="0.39998000860214233"/>
        </patternFill>
      </fill>
    </dxf>
    <dxf>
      <font>
        <color rgb="FF9C0006"/>
      </font>
      <fill>
        <patternFill patternType="solid">
          <fgColor indexed="65"/>
          <bgColor rgb="FFF5FF7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solid">
          <fgColor indexed="65"/>
          <bgColor theme="4" tint="0.599990010261535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fgColor indexed="65"/>
          <bgColor theme="4" tint="0.5999900102615356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 patternType="solid">
          <fgColor indexed="65"/>
          <bgColor rgb="FFF5FF76"/>
        </patternFill>
      </fill>
      <border/>
    </dxf>
    <dxf>
      <font>
        <color rgb="FF9C0006"/>
      </font>
      <fill>
        <patternFill patternType="solid">
          <fgColor indexed="65"/>
          <bgColor theme="9" tint="0.39998000860214233"/>
        </patternFill>
      </fill>
      <border/>
    </dxf>
    <dxf>
      <font>
        <color auto="1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fgColor indexed="65"/>
          <bgColor theme="7" tint="0.39998000860214233"/>
        </patternFill>
      </fill>
      <border/>
    </dxf>
    <dxf>
      <font>
        <color auto="1"/>
      </font>
      <fill>
        <patternFill patternType="solid">
          <fgColor indexed="65"/>
          <bgColor rgb="FF00FF00"/>
        </patternFill>
      </fill>
      <border/>
    </dxf>
    <dxf>
      <font>
        <color auto="1"/>
      </font>
      <fill>
        <patternFill>
          <bgColor rgb="FFC6EFCE"/>
        </patternFill>
      </fill>
      <border/>
    </dxf>
    <dxf>
      <font>
        <color auto="1"/>
      </font>
      <fill>
        <patternFill patternType="solid">
          <fgColor indexed="65"/>
          <bgColor rgb="FFF5FF76"/>
        </patternFill>
      </fill>
      <border/>
    </dxf>
    <dxf>
      <font>
        <color rgb="FF9C0006"/>
      </font>
      <fill>
        <patternFill patternType="solid">
          <fgColor indexed="65"/>
          <bgColor theme="4" tint="0.39998000860214233"/>
        </patternFill>
      </fill>
      <border/>
    </dxf>
    <dxf>
      <font>
        <color rgb="FF9C6500"/>
      </font>
      <fill>
        <patternFill patternType="solid">
          <fgColor indexed="65"/>
          <bgColor rgb="FFFBFFAD"/>
        </patternFill>
      </fill>
      <border/>
    </dxf>
    <dxf>
      <font>
        <color rgb="FF006100"/>
      </font>
      <fill>
        <patternFill patternType="solid">
          <fgColor indexed="65"/>
          <bgColor rgb="FFFDFFB6"/>
        </patternFill>
      </fill>
      <border/>
    </dxf>
    <dxf>
      <font>
        <color rgb="FF9C0006"/>
      </font>
      <fill>
        <patternFill patternType="solid">
          <fgColor indexed="65"/>
          <bgColor rgb="FFFFF4A9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17</xdr:row>
      <xdr:rowOff>66675</xdr:rowOff>
    </xdr:from>
    <xdr:to>
      <xdr:col>5</xdr:col>
      <xdr:colOff>352425</xdr:colOff>
      <xdr:row>24</xdr:row>
      <xdr:rowOff>66675</xdr:rowOff>
    </xdr:to>
    <xdr:pic>
      <xdr:nvPicPr>
        <xdr:cNvPr id="1" name="Picture 1" descr="Picture 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286250"/>
          <a:ext cx="37623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17</xdr:row>
      <xdr:rowOff>66675</xdr:rowOff>
    </xdr:from>
    <xdr:to>
      <xdr:col>5</xdr:col>
      <xdr:colOff>295275</xdr:colOff>
      <xdr:row>23</xdr:row>
      <xdr:rowOff>142875</xdr:rowOff>
    </xdr:to>
    <xdr:pic>
      <xdr:nvPicPr>
        <xdr:cNvPr id="1" name="Picture 1" descr="Picture 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248150"/>
          <a:ext cx="36480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16</xdr:row>
      <xdr:rowOff>47625</xdr:rowOff>
    </xdr:from>
    <xdr:to>
      <xdr:col>5</xdr:col>
      <xdr:colOff>247650</xdr:colOff>
      <xdr:row>24</xdr:row>
      <xdr:rowOff>190500</xdr:rowOff>
    </xdr:to>
    <xdr:pic>
      <xdr:nvPicPr>
        <xdr:cNvPr id="1" name="Picture 1" descr="Picture 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38600"/>
          <a:ext cx="36576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9">
      <selection activeCell="G12" sqref="G12"/>
    </sheetView>
  </sheetViews>
  <sheetFormatPr defaultColWidth="11.00390625" defaultRowHeight="21.75" customHeight="1"/>
  <cols>
    <col min="1" max="1" width="9.25390625" style="14" bestFit="1" customWidth="1"/>
    <col min="2" max="2" width="25.875" style="15" customWidth="1"/>
    <col min="3" max="4" width="9.00390625" style="14" customWidth="1"/>
    <col min="5" max="5" width="5.875" style="14" hidden="1" customWidth="1"/>
    <col min="6" max="6" width="5.875" style="14" customWidth="1"/>
    <col min="7" max="7" width="38.75390625" style="14" customWidth="1"/>
    <col min="8" max="8" width="15.625" style="1" bestFit="1" customWidth="1"/>
    <col min="9" max="16384" width="10.75390625" style="1" customWidth="1"/>
  </cols>
  <sheetData>
    <row r="1" spans="3:7" ht="21.75" customHeight="1">
      <c r="C1" s="65" t="s">
        <v>56</v>
      </c>
      <c r="D1" s="65"/>
      <c r="E1" s="65"/>
      <c r="F1" s="54"/>
      <c r="G1" s="17"/>
    </row>
    <row r="2" spans="3:7" ht="6.75" customHeight="1">
      <c r="C2" s="54"/>
      <c r="D2" s="54"/>
      <c r="E2" s="54"/>
      <c r="F2" s="54"/>
      <c r="G2" s="49"/>
    </row>
    <row r="3" spans="2:4" ht="21.75" customHeight="1" thickBot="1">
      <c r="B3" s="18" t="s">
        <v>4</v>
      </c>
      <c r="C3" s="55"/>
      <c r="D3" s="55"/>
    </row>
    <row r="4" spans="1:7" ht="21.75" customHeight="1">
      <c r="A4" s="41" t="s">
        <v>25</v>
      </c>
      <c r="B4" s="67" t="s">
        <v>5</v>
      </c>
      <c r="C4" s="68"/>
      <c r="D4" s="69"/>
      <c r="E4" s="18" t="s">
        <v>7</v>
      </c>
      <c r="F4" s="18"/>
      <c r="G4" s="39" t="s">
        <v>13</v>
      </c>
    </row>
    <row r="5" spans="1:7" ht="21.75" customHeight="1">
      <c r="A5" s="66">
        <v>0.3</v>
      </c>
      <c r="B5" s="57" t="s">
        <v>0</v>
      </c>
      <c r="C5" s="58" t="s">
        <v>32</v>
      </c>
      <c r="D5" s="59" t="s">
        <v>33</v>
      </c>
      <c r="E5" s="22" t="e">
        <f>AVERAGE(C6:D10)</f>
        <v>#DIV/0!</v>
      </c>
      <c r="F5" s="22"/>
      <c r="G5" s="23" t="e">
        <f>ROUND(E5*0.6+E12*0.4,0)</f>
        <v>#DIV/0!</v>
      </c>
    </row>
    <row r="6" spans="1:7" ht="21.75" customHeight="1" thickBot="1">
      <c r="A6" s="66"/>
      <c r="B6" s="10" t="s">
        <v>14</v>
      </c>
      <c r="C6" s="6"/>
      <c r="D6" s="7"/>
      <c r="E6" s="25"/>
      <c r="F6" s="25"/>
      <c r="G6" s="26" t="e">
        <f>VLOOKUP(G5,'Look Up'!A1:B5,2,FALSE)</f>
        <v>#DIV/0!</v>
      </c>
    </row>
    <row r="7" spans="1:6" ht="21.75" customHeight="1" thickBot="1">
      <c r="A7" s="66"/>
      <c r="B7" s="10" t="s">
        <v>18</v>
      </c>
      <c r="C7" s="6"/>
      <c r="D7" s="7"/>
      <c r="E7" s="25"/>
      <c r="F7" s="25"/>
    </row>
    <row r="8" spans="1:7" ht="21.75" customHeight="1">
      <c r="A8" s="66"/>
      <c r="B8" s="10" t="s">
        <v>15</v>
      </c>
      <c r="C8" s="6"/>
      <c r="D8" s="7"/>
      <c r="E8" s="25"/>
      <c r="F8" s="25"/>
      <c r="G8" s="44" t="s">
        <v>19</v>
      </c>
    </row>
    <row r="9" spans="1:7" ht="21.75" customHeight="1">
      <c r="A9" s="66"/>
      <c r="B9" s="10" t="s">
        <v>16</v>
      </c>
      <c r="C9" s="6"/>
      <c r="D9" s="7"/>
      <c r="E9" s="25"/>
      <c r="F9" s="25"/>
      <c r="G9" s="23">
        <f>ROUND(E16*0.5+E17*0.5,0)</f>
        <v>1</v>
      </c>
    </row>
    <row r="10" spans="1:7" ht="21.75" customHeight="1" thickBot="1">
      <c r="A10" s="66"/>
      <c r="B10" s="11" t="s">
        <v>17</v>
      </c>
      <c r="C10" s="8"/>
      <c r="D10" s="9"/>
      <c r="E10" s="25"/>
      <c r="F10" s="25"/>
      <c r="G10" s="26" t="str">
        <f>VLOOKUP(G9,'Look Up'!A1:B5,2,FALSE)</f>
        <v>Unsatisfactory</v>
      </c>
    </row>
    <row r="11" spans="1:6" ht="12" customHeight="1" thickBot="1">
      <c r="A11" s="24"/>
      <c r="B11" s="56"/>
      <c r="C11" s="40"/>
      <c r="D11" s="40"/>
      <c r="E11" s="25"/>
      <c r="F11" s="25"/>
    </row>
    <row r="12" spans="1:7" ht="21.75" customHeight="1" thickBot="1">
      <c r="A12" s="21">
        <v>0.2</v>
      </c>
      <c r="B12" s="70" t="s">
        <v>1</v>
      </c>
      <c r="C12" s="71"/>
      <c r="D12" s="45"/>
      <c r="E12" s="22">
        <f>D12</f>
        <v>0</v>
      </c>
      <c r="F12" s="22"/>
      <c r="G12" s="43" t="s">
        <v>12</v>
      </c>
    </row>
    <row r="13" spans="3:7" ht="21.75" customHeight="1" thickBot="1">
      <c r="C13" s="40"/>
      <c r="D13" s="40"/>
      <c r="E13" s="25"/>
      <c r="F13" s="25"/>
      <c r="G13" s="26" t="e">
        <f>CONCATENATE(G6," / ",G10)</f>
        <v>#DIV/0!</v>
      </c>
    </row>
    <row r="14" spans="3:7" ht="9" customHeight="1" thickBot="1">
      <c r="C14" s="40"/>
      <c r="D14" s="40"/>
      <c r="E14" s="25"/>
      <c r="F14" s="25"/>
      <c r="G14" s="18"/>
    </row>
    <row r="15" spans="2:7" ht="21.75" customHeight="1">
      <c r="B15" s="72" t="s">
        <v>6</v>
      </c>
      <c r="C15" s="73"/>
      <c r="D15" s="74"/>
      <c r="E15" s="25"/>
      <c r="F15" s="25"/>
      <c r="G15" s="43" t="s">
        <v>8</v>
      </c>
    </row>
    <row r="16" spans="1:7" ht="21.75" customHeight="1" thickBot="1">
      <c r="A16" s="21">
        <v>0.25</v>
      </c>
      <c r="B16" s="75" t="s">
        <v>2</v>
      </c>
      <c r="C16" s="76"/>
      <c r="D16" s="46"/>
      <c r="E16" s="22">
        <f>D16</f>
        <v>0</v>
      </c>
      <c r="F16" s="22"/>
      <c r="G16" s="26" t="e">
        <f>VLOOKUP(G13,'Look Up'!D2:E17,2,FALSE)</f>
        <v>#DIV/0!</v>
      </c>
    </row>
    <row r="17" spans="1:6" ht="21.75" customHeight="1" thickBot="1">
      <c r="A17" s="21">
        <v>0.25</v>
      </c>
      <c r="B17" s="61" t="s">
        <v>3</v>
      </c>
      <c r="C17" s="62"/>
      <c r="D17" s="47"/>
      <c r="E17" s="22">
        <f>IF(D17&lt;=30,1,(IF(AND(D17&gt;30,D17&lt;40),2,IF(AND(D17&gt;=40,D17&lt;=60),3,IF(D17&gt;60,4,"NA")))))</f>
        <v>1</v>
      </c>
      <c r="F17" s="60">
        <f>E17</f>
        <v>1</v>
      </c>
    </row>
    <row r="18" ht="21.75" customHeight="1">
      <c r="G18" s="39" t="s">
        <v>57</v>
      </c>
    </row>
    <row r="19" ht="21.75" customHeight="1">
      <c r="G19" s="63"/>
    </row>
    <row r="20" ht="21.75" customHeight="1">
      <c r="G20" s="63"/>
    </row>
    <row r="21" ht="21.75" customHeight="1">
      <c r="G21" s="63"/>
    </row>
    <row r="22" ht="21.75" customHeight="1">
      <c r="G22" s="63"/>
    </row>
    <row r="23" ht="21.75" customHeight="1" thickBot="1">
      <c r="G23" s="64"/>
    </row>
  </sheetData>
  <sheetProtection/>
  <mergeCells count="8">
    <mergeCell ref="B17:C17"/>
    <mergeCell ref="G19:G23"/>
    <mergeCell ref="C1:E1"/>
    <mergeCell ref="A5:A10"/>
    <mergeCell ref="B4:D4"/>
    <mergeCell ref="B12:C12"/>
    <mergeCell ref="B15:D15"/>
    <mergeCell ref="B16:C16"/>
  </mergeCells>
  <conditionalFormatting sqref="G1">
    <cfRule type="containsBlanks" priority="14" dxfId="28">
      <formula>LEN(TRIM('Teachers MGP'!G1))=0</formula>
    </cfRule>
  </conditionalFormatting>
  <conditionalFormatting sqref="C6:C10">
    <cfRule type="containsBlanks" priority="13" dxfId="29">
      <formula>LEN(TRIM('Teachers MGP'!C6))=0</formula>
    </cfRule>
  </conditionalFormatting>
  <conditionalFormatting sqref="D6:D10">
    <cfRule type="containsBlanks" priority="12" dxfId="30">
      <formula>LEN(TRIM('Teachers MGP'!D6))=0</formula>
    </cfRule>
  </conditionalFormatting>
  <conditionalFormatting sqref="D12">
    <cfRule type="containsBlanks" priority="9" dxfId="31">
      <formula>LEN(TRIM('Teachers MGP'!D12))=0</formula>
    </cfRule>
  </conditionalFormatting>
  <conditionalFormatting sqref="D16">
    <cfRule type="containsBlanks" priority="6" dxfId="32">
      <formula>LEN(TRIM('Teachers MGP'!D16))=0</formula>
    </cfRule>
    <cfRule type="containsBlanks" priority="8" dxfId="33">
      <formula>LEN(TRIM('Teachers MGP'!D16))=0</formula>
    </cfRule>
  </conditionalFormatting>
  <conditionalFormatting sqref="D17">
    <cfRule type="containsBlanks" priority="5" dxfId="34">
      <formula>LEN(TRIM('Teachers MGP'!D17))=0</formula>
    </cfRule>
  </conditionalFormatting>
  <conditionalFormatting sqref="G16">
    <cfRule type="cellIs" priority="1" dxfId="35" operator="equal">
      <formula>"Highly Effective"</formula>
    </cfRule>
    <cfRule type="cellIs" priority="2" dxfId="36" operator="equal">
      <formula>"Effective"</formula>
    </cfRule>
    <cfRule type="containsText" priority="3" dxfId="37" operator="containsText" text="Marginal">
      <formula>NOT(ISERROR(SEARCH("Marginal",'Teachers MGP'!G16)))</formula>
    </cfRule>
    <cfRule type="cellIs" priority="4" dxfId="33" operator="equal">
      <formula>"Unsatisfactory"</formula>
    </cfRule>
  </conditionalFormatting>
  <printOptions/>
  <pageMargins left="0.7" right="0.7" top="0.75" bottom="0.75" header="0.3" footer="0.3"/>
  <pageSetup orientation="landscape"/>
  <headerFooter alignWithMargins="0">
    <oddHeader>&amp;C&amp;"Verdana,Bold"Teachers with Teacher MGP</oddHeader>
    <oddFooter>&amp;L&amp;K000000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D17" sqref="D17"/>
    </sheetView>
  </sheetViews>
  <sheetFormatPr defaultColWidth="11.00390625" defaultRowHeight="21.75" customHeight="1"/>
  <cols>
    <col min="1" max="1" width="9.25390625" style="14" customWidth="1"/>
    <col min="2" max="2" width="25.875" style="15" customWidth="1"/>
    <col min="3" max="4" width="9.00390625" style="14" customWidth="1"/>
    <col min="5" max="5" width="5.875" style="14" hidden="1" customWidth="1"/>
    <col min="6" max="6" width="5.875" style="14" customWidth="1"/>
    <col min="7" max="7" width="39.00390625" style="14" customWidth="1"/>
    <col min="8" max="8" width="15.625" style="1" customWidth="1"/>
    <col min="9" max="16384" width="10.75390625" style="1" customWidth="1"/>
  </cols>
  <sheetData>
    <row r="1" spans="3:7" ht="21.75" customHeight="1">
      <c r="C1" s="78" t="s">
        <v>38</v>
      </c>
      <c r="D1" s="78"/>
      <c r="E1" s="78"/>
      <c r="F1" s="78"/>
      <c r="G1" s="17"/>
    </row>
    <row r="2" spans="3:7" ht="7.5" customHeight="1">
      <c r="C2" s="16"/>
      <c r="D2" s="16"/>
      <c r="E2" s="16"/>
      <c r="F2" s="16"/>
      <c r="G2" s="33"/>
    </row>
    <row r="3" spans="2:7" ht="21.75" customHeight="1" thickBot="1">
      <c r="B3" s="80" t="s">
        <v>4</v>
      </c>
      <c r="C3" s="80"/>
      <c r="D3" s="80"/>
      <c r="G3" s="18" t="s">
        <v>39</v>
      </c>
    </row>
    <row r="4" spans="1:7" ht="21.75" customHeight="1">
      <c r="A4" s="41" t="s">
        <v>25</v>
      </c>
      <c r="B4" s="67" t="s">
        <v>5</v>
      </c>
      <c r="C4" s="68"/>
      <c r="D4" s="69"/>
      <c r="E4" s="18" t="s">
        <v>7</v>
      </c>
      <c r="F4" s="18"/>
      <c r="G4" s="39" t="s">
        <v>13</v>
      </c>
    </row>
    <row r="5" spans="1:7" ht="21.75" customHeight="1">
      <c r="A5" s="79">
        <v>0.3</v>
      </c>
      <c r="B5" s="42" t="s">
        <v>0</v>
      </c>
      <c r="C5" s="12" t="s">
        <v>32</v>
      </c>
      <c r="D5" s="13" t="s">
        <v>33</v>
      </c>
      <c r="E5" s="22" t="e">
        <f>AVERAGE(C6:D10)</f>
        <v>#DIV/0!</v>
      </c>
      <c r="F5" s="22"/>
      <c r="G5" s="23" t="e">
        <f>ROUND(E5*0.6+E12*0.4,0)</f>
        <v>#DIV/0!</v>
      </c>
    </row>
    <row r="6" spans="1:7" ht="21.75" customHeight="1" thickBot="1">
      <c r="A6" s="79"/>
      <c r="B6" s="10" t="s">
        <v>14</v>
      </c>
      <c r="C6" s="6"/>
      <c r="D6" s="7"/>
      <c r="E6" s="25"/>
      <c r="F6" s="25"/>
      <c r="G6" s="26" t="e">
        <f>VLOOKUP(G5,'Look Up'!A1:B5,2,FALSE)</f>
        <v>#DIV/0!</v>
      </c>
    </row>
    <row r="7" spans="1:6" ht="21.75" customHeight="1" thickBot="1">
      <c r="A7" s="79"/>
      <c r="B7" s="10" t="s">
        <v>18</v>
      </c>
      <c r="C7" s="6"/>
      <c r="D7" s="7"/>
      <c r="E7" s="25"/>
      <c r="F7" s="25"/>
    </row>
    <row r="8" spans="1:7" ht="21.75" customHeight="1">
      <c r="A8" s="79"/>
      <c r="B8" s="10" t="s">
        <v>15</v>
      </c>
      <c r="C8" s="6"/>
      <c r="D8" s="7"/>
      <c r="E8" s="25"/>
      <c r="F8" s="25"/>
      <c r="G8" s="44" t="s">
        <v>19</v>
      </c>
    </row>
    <row r="9" spans="1:7" ht="21.75" customHeight="1">
      <c r="A9" s="79"/>
      <c r="B9" s="10" t="s">
        <v>16</v>
      </c>
      <c r="C9" s="6"/>
      <c r="D9" s="7"/>
      <c r="E9" s="25"/>
      <c r="F9" s="25"/>
      <c r="G9" s="23">
        <f>ROUND(E16*0.9+E17*0.1,0)</f>
        <v>0</v>
      </c>
    </row>
    <row r="10" spans="1:7" ht="21.75" customHeight="1" thickBot="1">
      <c r="A10" s="79"/>
      <c r="B10" s="11" t="s">
        <v>17</v>
      </c>
      <c r="C10" s="8"/>
      <c r="D10" s="9"/>
      <c r="E10" s="25"/>
      <c r="F10" s="25"/>
      <c r="G10" s="26" t="str">
        <f>VLOOKUP(G9,'Look Up'!A1:B5,2,FALSE)</f>
        <v>Unsatisfactory</v>
      </c>
    </row>
    <row r="11" spans="1:6" ht="9.75" customHeight="1" thickBot="1">
      <c r="A11" s="24"/>
      <c r="B11" s="16"/>
      <c r="C11" s="40"/>
      <c r="D11" s="40"/>
      <c r="E11" s="25"/>
      <c r="F11" s="25"/>
    </row>
    <row r="12" spans="1:7" ht="21.75" customHeight="1" thickBot="1">
      <c r="A12" s="21">
        <v>0.2</v>
      </c>
      <c r="B12" s="70" t="s">
        <v>1</v>
      </c>
      <c r="C12" s="71"/>
      <c r="D12" s="45"/>
      <c r="E12" s="22">
        <f>D12</f>
        <v>0</v>
      </c>
      <c r="F12" s="22"/>
      <c r="G12" s="39" t="s">
        <v>12</v>
      </c>
    </row>
    <row r="13" spans="5:7" ht="21.75" customHeight="1" thickBot="1">
      <c r="E13" s="25"/>
      <c r="F13" s="25"/>
      <c r="G13" s="26" t="e">
        <f>CONCATENATE(G6," / ",G10)</f>
        <v>#DIV/0!</v>
      </c>
    </row>
    <row r="14" spans="5:7" ht="7.5" customHeight="1" thickBot="1">
      <c r="E14" s="25"/>
      <c r="F14" s="25"/>
      <c r="G14" s="18"/>
    </row>
    <row r="15" spans="2:7" ht="21.75" customHeight="1">
      <c r="B15" s="81" t="s">
        <v>6</v>
      </c>
      <c r="C15" s="82"/>
      <c r="D15" s="83"/>
      <c r="E15" s="25"/>
      <c r="F15" s="25"/>
      <c r="G15" s="43" t="s">
        <v>8</v>
      </c>
    </row>
    <row r="16" spans="1:7" ht="21.75" customHeight="1" thickBot="1">
      <c r="A16" s="21">
        <v>0.45</v>
      </c>
      <c r="B16" s="84" t="s">
        <v>2</v>
      </c>
      <c r="C16" s="85"/>
      <c r="D16" s="53"/>
      <c r="E16" s="22">
        <f>D16</f>
        <v>0</v>
      </c>
      <c r="F16" s="22"/>
      <c r="G16" s="26" t="e">
        <f>VLOOKUP(G13,'Look Up'!D2:E17,2,FALSE)</f>
        <v>#DIV/0!</v>
      </c>
    </row>
    <row r="17" spans="1:6" ht="21.75" customHeight="1" thickBot="1">
      <c r="A17" s="21">
        <v>0.05</v>
      </c>
      <c r="B17" s="50" t="s">
        <v>9</v>
      </c>
      <c r="C17" s="51"/>
      <c r="D17" s="47"/>
      <c r="E17" s="22">
        <f>IF(D17&lt;=39,1,(IF(AND(D17&gt;39,D17&lt;44),2,IF(AND(D17&gt;=44,D17&lt;=57),3,IF(D17&gt;57,4,"NA")))))</f>
        <v>1</v>
      </c>
      <c r="F17" s="52">
        <f>IF(D17&lt;=39,1,(IF(AND(D17&gt;39,D17&lt;44),2,IF(AND(D17&gt;=44,D17&lt;=57),3,IF(D17&gt;57,4,"NA")))))</f>
        <v>1</v>
      </c>
    </row>
    <row r="18" ht="21.75" customHeight="1">
      <c r="G18" s="48" t="s">
        <v>36</v>
      </c>
    </row>
    <row r="19" ht="21.75" customHeight="1">
      <c r="G19" s="77"/>
    </row>
    <row r="20" ht="21.75" customHeight="1">
      <c r="G20" s="63"/>
    </row>
    <row r="21" ht="21.75" customHeight="1">
      <c r="G21" s="63"/>
    </row>
    <row r="22" ht="21.75" customHeight="1">
      <c r="G22" s="63"/>
    </row>
    <row r="23" ht="21.75" customHeight="1" thickBot="1">
      <c r="G23" s="64"/>
    </row>
  </sheetData>
  <sheetProtection/>
  <mergeCells count="8">
    <mergeCell ref="G19:G23"/>
    <mergeCell ref="C1:F1"/>
    <mergeCell ref="A5:A10"/>
    <mergeCell ref="B3:D3"/>
    <mergeCell ref="B15:D15"/>
    <mergeCell ref="B16:C16"/>
    <mergeCell ref="B4:D4"/>
    <mergeCell ref="B12:C12"/>
  </mergeCells>
  <conditionalFormatting sqref="C6:C10">
    <cfRule type="containsBlanks" priority="14" dxfId="38">
      <formula>LEN(TRIM('Schoolwide MGP'!C6))=0</formula>
    </cfRule>
  </conditionalFormatting>
  <conditionalFormatting sqref="D6:D10">
    <cfRule type="containsBlanks" priority="13" dxfId="30">
      <formula>LEN(TRIM('Schoolwide MGP'!D6))=0</formula>
    </cfRule>
  </conditionalFormatting>
  <conditionalFormatting sqref="D12">
    <cfRule type="containsBlanks" priority="15" dxfId="39">
      <formula>LEN(TRIM('Schoolwide MGP'!D12))=0</formula>
    </cfRule>
  </conditionalFormatting>
  <conditionalFormatting sqref="D17">
    <cfRule type="containsBlanks" priority="10" dxfId="34">
      <formula>LEN(TRIM('Schoolwide MGP'!D17))=0</formula>
    </cfRule>
  </conditionalFormatting>
  <conditionalFormatting sqref="D16">
    <cfRule type="containsBlanks" priority="8" dxfId="32">
      <formula>LEN(TRIM('Schoolwide MGP'!D16))=0</formula>
    </cfRule>
  </conditionalFormatting>
  <conditionalFormatting sqref="G1">
    <cfRule type="containsBlanks" priority="6" dxfId="28">
      <formula>LEN(TRIM('Schoolwide MGP'!G1))=0</formula>
    </cfRule>
  </conditionalFormatting>
  <conditionalFormatting sqref="G16">
    <cfRule type="cellIs" priority="1" dxfId="35" operator="equal">
      <formula>"Highly Effective"</formula>
    </cfRule>
    <cfRule type="cellIs" priority="2" dxfId="36" operator="equal">
      <formula>"Effective"</formula>
    </cfRule>
    <cfRule type="cellIs" priority="3" dxfId="37" operator="equal">
      <formula>"Marginal"</formula>
    </cfRule>
    <cfRule type="cellIs" priority="4" dxfId="33" operator="equal">
      <formula>"Unsatisfactory"</formula>
    </cfRule>
  </conditionalFormatting>
  <printOptions/>
  <pageMargins left="0.7" right="0.7" top="0.75" bottom="0.75" header="0.3" footer="0.3"/>
  <pageSetup orientation="landscape"/>
  <headerFooter alignWithMargins="0">
    <oddHeader>&amp;C&amp;"Verdana,Bold"Teachers with Schoolwide MGP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3">
      <selection activeCell="D16" sqref="D16"/>
    </sheetView>
  </sheetViews>
  <sheetFormatPr defaultColWidth="11.00390625" defaultRowHeight="21.75" customHeight="1"/>
  <cols>
    <col min="1" max="1" width="9.25390625" style="14" customWidth="1"/>
    <col min="2" max="2" width="25.875" style="15" customWidth="1"/>
    <col min="3" max="4" width="9.00390625" style="14" customWidth="1"/>
    <col min="5" max="5" width="5.875" style="14" hidden="1" customWidth="1"/>
    <col min="6" max="6" width="3.625" style="14" customWidth="1"/>
    <col min="7" max="7" width="42.00390625" style="14" customWidth="1"/>
    <col min="8" max="8" width="15.625" style="1" customWidth="1"/>
    <col min="9" max="16384" width="10.75390625" style="1" customWidth="1"/>
  </cols>
  <sheetData>
    <row r="1" spans="3:7" ht="21.75" customHeight="1">
      <c r="C1" s="78" t="s">
        <v>37</v>
      </c>
      <c r="D1" s="78"/>
      <c r="E1" s="78"/>
      <c r="F1" s="78"/>
      <c r="G1" s="17"/>
    </row>
    <row r="2" spans="3:7" ht="6" customHeight="1">
      <c r="C2" s="16"/>
      <c r="D2" s="16"/>
      <c r="E2" s="16"/>
      <c r="F2" s="16"/>
      <c r="G2" s="49"/>
    </row>
    <row r="3" spans="2:7" ht="21.75" customHeight="1" thickBot="1">
      <c r="B3" s="86" t="s">
        <v>30</v>
      </c>
      <c r="C3" s="86"/>
      <c r="D3" s="86"/>
      <c r="G3" s="18" t="s">
        <v>31</v>
      </c>
    </row>
    <row r="4" spans="1:7" ht="21.75" customHeight="1">
      <c r="A4" s="19" t="s">
        <v>25</v>
      </c>
      <c r="B4" s="87" t="s">
        <v>34</v>
      </c>
      <c r="C4" s="88"/>
      <c r="D4" s="89"/>
      <c r="E4" s="18" t="s">
        <v>7</v>
      </c>
      <c r="F4" s="18"/>
      <c r="G4" s="20" t="s">
        <v>13</v>
      </c>
    </row>
    <row r="5" spans="1:7" ht="21.75" customHeight="1">
      <c r="A5" s="79">
        <v>0.3</v>
      </c>
      <c r="B5" s="3" t="s">
        <v>29</v>
      </c>
      <c r="C5" s="12" t="s">
        <v>32</v>
      </c>
      <c r="D5" s="13" t="s">
        <v>33</v>
      </c>
      <c r="E5" s="22" t="e">
        <f>AVERAGE(C6:D10)</f>
        <v>#DIV/0!</v>
      </c>
      <c r="F5" s="22"/>
      <c r="G5" s="23" t="e">
        <f>ROUND(E5*0.6+E12*0.4,0)</f>
        <v>#DIV/0!</v>
      </c>
    </row>
    <row r="6" spans="1:7" ht="21.75" customHeight="1" thickBot="1">
      <c r="A6" s="79"/>
      <c r="B6" s="10" t="s">
        <v>14</v>
      </c>
      <c r="C6" s="6"/>
      <c r="D6" s="7"/>
      <c r="E6" s="25"/>
      <c r="F6" s="25"/>
      <c r="G6" s="26" t="e">
        <f>VLOOKUP(G5,'Look Up'!A1:B5,2,FALSE)</f>
        <v>#DIV/0!</v>
      </c>
    </row>
    <row r="7" spans="1:6" ht="21.75" customHeight="1" thickBot="1">
      <c r="A7" s="79"/>
      <c r="B7" s="10" t="s">
        <v>18</v>
      </c>
      <c r="C7" s="6"/>
      <c r="D7" s="7"/>
      <c r="E7" s="25"/>
      <c r="F7" s="25"/>
    </row>
    <row r="8" spans="1:7" ht="21.75" customHeight="1">
      <c r="A8" s="79"/>
      <c r="B8" s="10" t="s">
        <v>15</v>
      </c>
      <c r="C8" s="6"/>
      <c r="D8" s="7"/>
      <c r="E8" s="25"/>
      <c r="F8" s="25"/>
      <c r="G8" s="27" t="s">
        <v>35</v>
      </c>
    </row>
    <row r="9" spans="1:7" ht="21.75" customHeight="1">
      <c r="A9" s="79"/>
      <c r="B9" s="10" t="s">
        <v>16</v>
      </c>
      <c r="C9" s="6"/>
      <c r="D9" s="7"/>
      <c r="E9" s="25"/>
      <c r="F9" s="25"/>
      <c r="G9" s="23">
        <f>D16</f>
        <v>0</v>
      </c>
    </row>
    <row r="10" spans="1:7" ht="21.75" customHeight="1" thickBot="1">
      <c r="A10" s="79"/>
      <c r="B10" s="11" t="s">
        <v>17</v>
      </c>
      <c r="C10" s="8"/>
      <c r="D10" s="9"/>
      <c r="E10" s="25"/>
      <c r="F10" s="25"/>
      <c r="G10" s="26" t="str">
        <f>VLOOKUP(G9,'Look Up'!A1:B5,2,FALSE)</f>
        <v>Unsatisfactory</v>
      </c>
    </row>
    <row r="11" spans="1:6" ht="12.75" customHeight="1" thickBot="1">
      <c r="A11" s="24"/>
      <c r="B11" s="28"/>
      <c r="C11" s="29"/>
      <c r="D11" s="30"/>
      <c r="E11" s="25"/>
      <c r="F11" s="25"/>
    </row>
    <row r="12" spans="1:7" ht="21.75" customHeight="1" thickBot="1">
      <c r="A12" s="21">
        <v>0.2</v>
      </c>
      <c r="B12" s="4" t="s">
        <v>1</v>
      </c>
      <c r="C12" s="31"/>
      <c r="D12" s="5"/>
      <c r="E12" s="22">
        <f>D12</f>
        <v>0</v>
      </c>
      <c r="F12" s="22"/>
      <c r="G12" s="20" t="s">
        <v>12</v>
      </c>
    </row>
    <row r="13" spans="2:7" ht="21.75" customHeight="1" thickBot="1">
      <c r="B13" s="32"/>
      <c r="C13" s="33"/>
      <c r="D13" s="33"/>
      <c r="E13" s="25"/>
      <c r="F13" s="25"/>
      <c r="G13" s="26" t="e">
        <f>CONCATENATE(G6," / ",G10)</f>
        <v>#DIV/0!</v>
      </c>
    </row>
    <row r="14" spans="2:7" ht="12.75" customHeight="1" thickBot="1">
      <c r="B14" s="34"/>
      <c r="C14" s="32"/>
      <c r="D14" s="33"/>
      <c r="E14" s="35"/>
      <c r="F14" s="25"/>
      <c r="G14" s="36"/>
    </row>
    <row r="15" spans="2:7" ht="21.75" customHeight="1">
      <c r="B15" s="87" t="s">
        <v>6</v>
      </c>
      <c r="C15" s="90"/>
      <c r="D15" s="91"/>
      <c r="E15" s="25"/>
      <c r="F15" s="25"/>
      <c r="G15" s="20" t="s">
        <v>8</v>
      </c>
    </row>
    <row r="16" spans="1:7" ht="21.75" customHeight="1" thickBot="1">
      <c r="A16" s="21">
        <v>0.5</v>
      </c>
      <c r="B16" s="92" t="s">
        <v>2</v>
      </c>
      <c r="C16" s="93"/>
      <c r="D16" s="37"/>
      <c r="E16" s="22" t="e">
        <f>#REF!</f>
        <v>#REF!</v>
      </c>
      <c r="F16" s="22"/>
      <c r="G16" s="26" t="e">
        <f>VLOOKUP(G13,'Look Up'!D2:E17,2,FALSE)</f>
        <v>#DIV/0!</v>
      </c>
    </row>
    <row r="17" spans="1:6" ht="10.5" customHeight="1" thickBot="1">
      <c r="A17" s="21"/>
      <c r="B17" s="38"/>
      <c r="C17" s="25"/>
      <c r="D17" s="18"/>
      <c r="E17" s="22"/>
      <c r="F17" s="22"/>
    </row>
    <row r="18" ht="21.75" customHeight="1">
      <c r="G18" s="39" t="s">
        <v>36</v>
      </c>
    </row>
    <row r="19" ht="21.75" customHeight="1">
      <c r="G19" s="77"/>
    </row>
    <row r="20" ht="21.75" customHeight="1">
      <c r="G20" s="63"/>
    </row>
    <row r="21" ht="21.75" customHeight="1">
      <c r="G21" s="63"/>
    </row>
    <row r="22" ht="21.75" customHeight="1">
      <c r="G22" s="63"/>
    </row>
    <row r="23" ht="21.75" customHeight="1">
      <c r="G23" s="63"/>
    </row>
    <row r="24" ht="21.75" customHeight="1">
      <c r="G24" s="63"/>
    </row>
    <row r="25" ht="21.75" customHeight="1" thickBot="1">
      <c r="G25" s="64"/>
    </row>
  </sheetData>
  <sheetProtection/>
  <mergeCells count="7">
    <mergeCell ref="C1:F1"/>
    <mergeCell ref="G19:G25"/>
    <mergeCell ref="A5:A10"/>
    <mergeCell ref="B3:D3"/>
    <mergeCell ref="B4:D4"/>
    <mergeCell ref="B15:D15"/>
    <mergeCell ref="B16:C16"/>
  </mergeCells>
  <conditionalFormatting sqref="C6:C10">
    <cfRule type="containsBlanks" priority="13" dxfId="38">
      <formula>LEN(TRIM('No Hawaii Growth Model'!C6))=0</formula>
    </cfRule>
  </conditionalFormatting>
  <conditionalFormatting sqref="D6:D10">
    <cfRule type="containsBlanks" priority="14" dxfId="30">
      <formula>LEN(TRIM('No Hawaii Growth Model'!D6))=0</formula>
    </cfRule>
  </conditionalFormatting>
  <conditionalFormatting sqref="D12">
    <cfRule type="containsBlanks" priority="15" dxfId="40">
      <formula>LEN(TRIM('No Hawaii Growth Model'!D12))=0</formula>
    </cfRule>
  </conditionalFormatting>
  <conditionalFormatting sqref="G16">
    <cfRule type="cellIs" priority="5" dxfId="35" operator="equal">
      <formula>"Highly Effective"</formula>
    </cfRule>
    <cfRule type="cellIs" priority="6" dxfId="36" operator="equal">
      <formula>"Effective"</formula>
    </cfRule>
    <cfRule type="cellIs" priority="7" dxfId="33" operator="equal">
      <formula>"Unsatisfactory"</formula>
    </cfRule>
    <cfRule type="cellIs" priority="8" dxfId="37" operator="equal">
      <formula>"Marginal"</formula>
    </cfRule>
  </conditionalFormatting>
  <conditionalFormatting sqref="D16">
    <cfRule type="containsBlanks" priority="4" dxfId="32">
      <formula>LEN(TRIM('No Hawaii Growth Model'!D16))=0</formula>
    </cfRule>
  </conditionalFormatting>
  <conditionalFormatting sqref="G1">
    <cfRule type="containsBlanks" priority="1" dxfId="28">
      <formula>LEN(TRIM('No Hawaii Growth Model'!G1))=0</formula>
    </cfRule>
    <cfRule type="containsBlanks" priority="3" dxfId="41">
      <formula>LEN(TRIM('No Hawaii Growth Model'!G1))=0</formula>
    </cfRule>
  </conditionalFormatting>
  <printOptions/>
  <pageMargins left="0.7" right="0.7" top="0.75" bottom="0.75" header="0.3" footer="0.3"/>
  <pageSetup orientation="landscape"/>
  <headerFooter alignWithMargins="0">
    <oddHeader>&amp;C&amp;"Verdana,Bold"Teachers with No Hawaii Growth Model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11" sqref="D11"/>
    </sheetView>
  </sheetViews>
  <sheetFormatPr defaultColWidth="11.00390625" defaultRowHeight="12.75"/>
  <cols>
    <col min="1" max="1" width="4.75390625" style="1" customWidth="1"/>
    <col min="2" max="2" width="12.25390625" style="1" bestFit="1" customWidth="1"/>
    <col min="3" max="3" width="2.00390625" style="1" customWidth="1"/>
    <col min="4" max="4" width="22.25390625" style="1" customWidth="1"/>
    <col min="5" max="5" width="12.25390625" style="1" bestFit="1" customWidth="1"/>
    <col min="6" max="16384" width="10.75390625" style="1" customWidth="1"/>
  </cols>
  <sheetData>
    <row r="1" spans="1:6" ht="12.75">
      <c r="A1" s="1">
        <v>0</v>
      </c>
      <c r="B1" s="1" t="s">
        <v>21</v>
      </c>
      <c r="D1" s="2" t="s">
        <v>10</v>
      </c>
      <c r="E1" s="2" t="s">
        <v>11</v>
      </c>
      <c r="F1" s="2"/>
    </row>
    <row r="2" spans="1:5" ht="12.75">
      <c r="A2" s="1">
        <v>1</v>
      </c>
      <c r="B2" s="1" t="s">
        <v>27</v>
      </c>
      <c r="D2" s="1" t="s">
        <v>41</v>
      </c>
      <c r="E2" s="1" t="s">
        <v>20</v>
      </c>
    </row>
    <row r="3" spans="1:5" ht="12.75">
      <c r="A3" s="1">
        <v>2</v>
      </c>
      <c r="B3" s="1" t="s">
        <v>28</v>
      </c>
      <c r="D3" s="1" t="s">
        <v>40</v>
      </c>
      <c r="E3" s="1" t="s">
        <v>22</v>
      </c>
    </row>
    <row r="4" spans="1:5" ht="12.75">
      <c r="A4" s="1">
        <v>3</v>
      </c>
      <c r="B4" s="1" t="s">
        <v>23</v>
      </c>
      <c r="D4" s="1" t="s">
        <v>42</v>
      </c>
      <c r="E4" s="1" t="s">
        <v>22</v>
      </c>
    </row>
    <row r="5" spans="1:5" ht="12.75">
      <c r="A5" s="1">
        <v>4</v>
      </c>
      <c r="B5" s="1" t="s">
        <v>26</v>
      </c>
      <c r="D5" s="1" t="s">
        <v>43</v>
      </c>
      <c r="E5" s="1" t="s">
        <v>22</v>
      </c>
    </row>
    <row r="6" spans="4:5" ht="12.75">
      <c r="D6" s="1" t="s">
        <v>44</v>
      </c>
      <c r="E6" s="1" t="s">
        <v>22</v>
      </c>
    </row>
    <row r="7" spans="4:5" ht="12.75">
      <c r="D7" s="1" t="s">
        <v>45</v>
      </c>
      <c r="E7" s="1" t="s">
        <v>22</v>
      </c>
    </row>
    <row r="8" spans="4:5" ht="12.75">
      <c r="D8" s="1" t="s">
        <v>46</v>
      </c>
      <c r="E8" s="1" t="s">
        <v>23</v>
      </c>
    </row>
    <row r="9" spans="4:5" ht="12.75">
      <c r="D9" s="1" t="s">
        <v>47</v>
      </c>
      <c r="E9" s="1" t="s">
        <v>23</v>
      </c>
    </row>
    <row r="10" spans="4:5" ht="12.75">
      <c r="D10" s="1" t="s">
        <v>48</v>
      </c>
      <c r="E10" s="1" t="s">
        <v>22</v>
      </c>
    </row>
    <row r="11" spans="4:5" ht="12.75">
      <c r="D11" s="1" t="s">
        <v>49</v>
      </c>
      <c r="E11" s="1" t="s">
        <v>23</v>
      </c>
    </row>
    <row r="12" spans="4:5" ht="12.75">
      <c r="D12" s="1" t="s">
        <v>50</v>
      </c>
      <c r="E12" s="1" t="s">
        <v>23</v>
      </c>
    </row>
    <row r="13" spans="4:5" ht="12.75">
      <c r="D13" s="1" t="s">
        <v>51</v>
      </c>
      <c r="E13" s="1" t="s">
        <v>23</v>
      </c>
    </row>
    <row r="14" spans="4:5" ht="12.75">
      <c r="D14" s="1" t="s">
        <v>52</v>
      </c>
      <c r="E14" s="1" t="s">
        <v>22</v>
      </c>
    </row>
    <row r="15" spans="4:5" ht="12.75">
      <c r="D15" s="1" t="s">
        <v>53</v>
      </c>
      <c r="E15" s="1" t="s">
        <v>23</v>
      </c>
    </row>
    <row r="16" spans="4:5" ht="12.75">
      <c r="D16" s="1" t="s">
        <v>54</v>
      </c>
      <c r="E16" s="1" t="s">
        <v>23</v>
      </c>
    </row>
    <row r="17" spans="4:5" ht="12.75">
      <c r="D17" s="1" t="s">
        <v>55</v>
      </c>
      <c r="E17" s="1" t="s">
        <v>24</v>
      </c>
    </row>
  </sheetData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HIDOE OHR PDB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HIDOE OHR PDB</dc:creator>
  <cp:keywords/>
  <dc:description/>
  <cp:lastModifiedBy>Gisele Wong</cp:lastModifiedBy>
  <cp:lastPrinted>2015-06-23T23:13:24Z</cp:lastPrinted>
  <dcterms:created xsi:type="dcterms:W3CDTF">2014-09-01T17:50:53Z</dcterms:created>
  <dcterms:modified xsi:type="dcterms:W3CDTF">2015-06-23T23:13:43Z</dcterms:modified>
  <cp:category/>
  <cp:version/>
  <cp:contentType/>
  <cp:contentStatus/>
</cp:coreProperties>
</file>